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RDER FORM" sheetId="1" r:id="rId4"/>
    <sheet name="VALUES" sheetId="2" r:id="rId5"/>
  </sheets>
</workbook>
</file>

<file path=xl/sharedStrings.xml><?xml version="1.0" encoding="utf-8"?>
<sst xmlns="http://schemas.openxmlformats.org/spreadsheetml/2006/main" uniqueCount="58">
  <si>
    <t xml:space="preserve">URBAN RITUAL    URBAN RITUAL    URBAN RITUAL    URBAN RITUAL    URBAN RITUAL    URBAN RITUAL    URBAN RITUAL    URBAN RITUAL    URBAN RITUAL    URBAN RITUAL    URBAN RITUAL    URBAN RITUAL   </t>
  </si>
  <si>
    <t>CATERING REQUEST ORDER FORM</t>
  </si>
  <si>
    <t>NAME</t>
  </si>
  <si>
    <t>DATE OF EVENT</t>
  </si>
  <si>
    <t>EVENT ADDRESS</t>
  </si>
  <si>
    <t>TIME OF EVENT</t>
  </si>
  <si>
    <t>TYPE OF EVENT</t>
  </si>
  <si>
    <t>PHONE NUMBER</t>
  </si>
  <si>
    <t>CATERING TYPE</t>
  </si>
  <si>
    <t>Full Service Catering</t>
  </si>
  <si>
    <t>EMAIL</t>
  </si>
  <si>
    <t>DRINK OPTIONS</t>
  </si>
  <si>
    <t># OF DRINKS</t>
  </si>
  <si>
    <t>MILK OPTION</t>
  </si>
  <si>
    <t>SUGAR LEVEL</t>
  </si>
  <si>
    <t>TOPPINGS</t>
  </si>
  <si>
    <t>PRICE</t>
  </si>
  <si>
    <t>HOUSE MILK TEA</t>
  </si>
  <si>
    <t>Classic Milk (Dairy)</t>
  </si>
  <si>
    <t>Regular Sweet (70%)</t>
  </si>
  <si>
    <t>No Toppings</t>
  </si>
  <si>
    <t>MATCHA TOFFEE</t>
  </si>
  <si>
    <t>CREME BRULEE</t>
  </si>
  <si>
    <t>Regular Sweet (Set sweetness only)</t>
  </si>
  <si>
    <t>Honey Boba &amp; Creme Brulee (already included)</t>
  </si>
  <si>
    <t>STRAWBERRY MILK BAR</t>
  </si>
  <si>
    <t>HONG KONG MILK TEA</t>
  </si>
  <si>
    <t>Evaporated Milk</t>
  </si>
  <si>
    <t>WHITE GRAPE YUZU</t>
  </si>
  <si>
    <t>No Milk</t>
  </si>
  <si>
    <t>BAESIL</t>
  </si>
  <si>
    <t>MANGO STICKY RICE</t>
  </si>
  <si>
    <t>Rice Milk</t>
  </si>
  <si>
    <t>Regular Sweet (Set Sweetness only)</t>
  </si>
  <si>
    <t>JASMINE GREEN TEA</t>
  </si>
  <si>
    <t>THAI TEA</t>
  </si>
  <si>
    <t>TOTAL DRINKS</t>
  </si>
  <si>
    <t>Catering Type Fee</t>
  </si>
  <si>
    <t>Total</t>
  </si>
  <si>
    <t>Instructions!</t>
  </si>
  <si>
    <t>1. Fill out the basic information highlighted in yellow.</t>
  </si>
  <si>
    <t>2. Select the "Catering Type" you'd like to request.</t>
  </si>
  <si>
    <t>3. Enter the number of drinks you'd like to request in the "# of drinks" column</t>
  </si>
  <si>
    <t>4. Choose your Milk Option, Sugar Level, and Toppings from the drop down menu</t>
  </si>
  <si>
    <t>5. The form should produce a rough quote for the catering. PLEASE NOTE: THIS IS NOT THE FINAL QUOTE. THE FINAL QUOTE WILL DEPEND ON DETAILS AND LOCATION OF EVENT.</t>
  </si>
  <si>
    <t>NOTES:</t>
  </si>
  <si>
    <t>-There are duplicates of popular items so that you can select different milk options, sugar levels, or toppings</t>
  </si>
  <si>
    <t>-These are our current catering offerings. If you'd like to make a special request, please contact us at hello@urbanritualcafe.com</t>
  </si>
  <si>
    <r>
      <rPr>
        <i val="1"/>
        <sz val="12"/>
        <color indexed="8"/>
        <rFont val="Calibri"/>
      </rPr>
      <t>-</t>
    </r>
    <r>
      <rPr>
        <sz val="12"/>
        <color indexed="8"/>
        <rFont val="Calibri"/>
      </rPr>
      <t>If possible, please order drinks in quantities of 5's.</t>
    </r>
  </si>
  <si>
    <t>MILK OPTIONS</t>
  </si>
  <si>
    <t>Oat Milk</t>
  </si>
  <si>
    <t>Macadamia Nut Milk</t>
  </si>
  <si>
    <t>Soy Milk</t>
  </si>
  <si>
    <t>Honey Boba</t>
  </si>
  <si>
    <t>Crystal Boba</t>
  </si>
  <si>
    <t>Aloe Vera</t>
  </si>
  <si>
    <t>Lychee Jelly</t>
  </si>
  <si>
    <t>Drop-Off/Grab &amp; Go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</si>
</sst>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"/>
  </numFmts>
  <fonts count="11">
    <font>
      <sz val="10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i val="1"/>
      <sz val="12"/>
      <color indexed="8"/>
      <name val="Calibri"/>
    </font>
    <font>
      <sz val="12"/>
      <color indexed="8"/>
      <name val="Calibri"/>
    </font>
    <font>
      <b val="1"/>
      <sz val="12"/>
      <color indexed="8"/>
      <name val="Calibri"/>
    </font>
    <font>
      <sz val="12"/>
      <color indexed="15"/>
      <name val="Calibri"/>
    </font>
    <font>
      <i val="1"/>
      <sz val="12"/>
      <color indexed="8"/>
      <name val="Calibri"/>
    </font>
    <font>
      <b val="1"/>
      <sz val="10"/>
      <color indexed="8"/>
      <name val="Calibri"/>
    </font>
    <font>
      <sz val="10"/>
      <color indexed="8"/>
      <name val="Roboto"/>
    </font>
    <font>
      <b val="1"/>
      <sz val="10"/>
      <color indexed="8"/>
      <name val="Inconsolat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4" fillId="3" borderId="2" applyNumberFormat="0" applyFont="1" applyFill="1" applyBorder="1" applyAlignment="1" applyProtection="0">
      <alignment vertical="bottom"/>
    </xf>
    <xf numFmtId="0" fontId="4" fillId="3" borderId="3" applyNumberFormat="0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49" fontId="3" fillId="4" borderId="5" applyNumberFormat="1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0" fontId="3" fillId="3" borderId="6" applyNumberFormat="0" applyFont="1" applyFill="1" applyBorder="1" applyAlignment="1" applyProtection="0">
      <alignment vertical="bottom"/>
    </xf>
    <xf numFmtId="0" fontId="4" fillId="3" borderId="6" applyNumberFormat="0" applyFont="1" applyFill="1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49" fontId="5" fillId="3" borderId="5" applyNumberFormat="1" applyFont="1" applyFill="1" applyBorder="1" applyAlignment="1" applyProtection="0">
      <alignment horizontal="right" vertical="bottom"/>
    </xf>
    <xf numFmtId="0" fontId="4" fillId="5" borderId="5" applyNumberFormat="0" applyFont="1" applyFill="1" applyBorder="1" applyAlignment="1" applyProtection="0">
      <alignment horizontal="center" vertical="bottom"/>
    </xf>
    <xf numFmtId="0" fontId="0" fillId="3" borderId="8" applyNumberFormat="0" applyFont="1" applyFill="1" applyBorder="1" applyAlignment="1" applyProtection="0">
      <alignment vertical="bottom"/>
    </xf>
    <xf numFmtId="0" fontId="5" fillId="5" borderId="5" applyNumberFormat="0" applyFont="1" applyFill="1" applyBorder="1" applyAlignment="1" applyProtection="0">
      <alignment horizontal="center" vertical="bottom"/>
    </xf>
    <xf numFmtId="0" fontId="4" fillId="3" borderId="5" applyNumberFormat="0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  <xf numFmtId="0" fontId="0" fillId="3" borderId="11" applyNumberFormat="0" applyFont="1" applyFill="1" applyBorder="1" applyAlignment="1" applyProtection="0">
      <alignment vertical="bottom"/>
    </xf>
    <xf numFmtId="0" fontId="5" fillId="3" borderId="10" applyNumberFormat="0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vertical="bottom"/>
    </xf>
    <xf numFmtId="49" fontId="5" fillId="3" borderId="7" applyNumberFormat="1" applyFont="1" applyFill="1" applyBorder="1" applyAlignment="1" applyProtection="0">
      <alignment horizontal="right" vertical="bottom"/>
    </xf>
    <xf numFmtId="0" fontId="5" fillId="3" borderId="3" applyNumberFormat="0" applyFont="1" applyFill="1" applyBorder="1" applyAlignment="1" applyProtection="0">
      <alignment vertical="bottom"/>
    </xf>
    <xf numFmtId="0" fontId="5" fillId="3" borderId="7" applyNumberFormat="0" applyFont="1" applyFill="1" applyBorder="1" applyAlignment="1" applyProtection="0">
      <alignment vertical="bottom"/>
    </xf>
    <xf numFmtId="49" fontId="4" fillId="5" borderId="5" applyNumberFormat="1" applyFont="1" applyFill="1" applyBorder="1" applyAlignment="1" applyProtection="0">
      <alignment horizontal="center" vertical="bottom"/>
    </xf>
    <xf numFmtId="49" fontId="5" fillId="3" borderId="4" applyNumberFormat="1" applyFont="1" applyFill="1" applyBorder="1" applyAlignment="1" applyProtection="0">
      <alignment horizontal="right" vertical="bottom"/>
    </xf>
    <xf numFmtId="0" fontId="4" fillId="5" borderId="5" applyNumberFormat="0" applyFont="1" applyFill="1" applyBorder="1" applyAlignment="1" applyProtection="0">
      <alignment vertical="bottom"/>
    </xf>
    <xf numFmtId="0" fontId="4" fillId="3" borderId="11" applyNumberFormat="0" applyFont="1" applyFill="1" applyBorder="1" applyAlignment="1" applyProtection="0">
      <alignment vertical="bottom"/>
    </xf>
    <xf numFmtId="0" fontId="5" fillId="3" borderId="6" applyNumberFormat="0" applyFont="1" applyFill="1" applyBorder="1" applyAlignment="1" applyProtection="0">
      <alignment vertical="bottom"/>
    </xf>
    <xf numFmtId="49" fontId="5" fillId="6" borderId="5" applyNumberFormat="1" applyFont="1" applyFill="1" applyBorder="1" applyAlignment="1" applyProtection="0">
      <alignment horizontal="right" vertical="bottom"/>
    </xf>
    <xf numFmtId="49" fontId="5" fillId="6" borderId="5" applyNumberFormat="1" applyFont="1" applyFill="1" applyBorder="1" applyAlignment="1" applyProtection="0">
      <alignment horizontal="center" vertical="bottom"/>
    </xf>
    <xf numFmtId="0" fontId="4" fillId="3" borderId="5" applyNumberFormat="0" applyFont="1" applyFill="1" applyBorder="1" applyAlignment="1" applyProtection="0">
      <alignment horizontal="right" vertical="bottom"/>
    </xf>
    <xf numFmtId="0" fontId="4" fillId="3" borderId="9" applyNumberFormat="0" applyFont="1" applyFill="1" applyBorder="1" applyAlignment="1" applyProtection="0">
      <alignment vertical="bottom"/>
    </xf>
    <xf numFmtId="0" fontId="4" fillId="3" borderId="10" applyNumberFormat="0" applyFont="1" applyFill="1" applyBorder="1" applyAlignment="1" applyProtection="0">
      <alignment vertical="bottom"/>
    </xf>
    <xf numFmtId="49" fontId="4" fillId="3" borderId="4" applyNumberFormat="1" applyFont="1" applyFill="1" applyBorder="1" applyAlignment="1" applyProtection="0">
      <alignment horizontal="right" vertical="bottom"/>
    </xf>
    <xf numFmtId="49" fontId="6" fillId="3" borderId="12" applyNumberFormat="1" applyFont="1" applyFill="1" applyBorder="1" applyAlignment="1" applyProtection="0">
      <alignment vertical="bottom"/>
    </xf>
    <xf numFmtId="49" fontId="4" fillId="3" borderId="10" applyNumberFormat="1" applyFont="1" applyFill="1" applyBorder="1" applyAlignment="1" applyProtection="0">
      <alignment horizontal="left" vertical="bottom"/>
    </xf>
    <xf numFmtId="59" fontId="4" fillId="3" borderId="4" applyNumberFormat="1" applyFont="1" applyFill="1" applyBorder="1" applyAlignment="1" applyProtection="0">
      <alignment horizontal="right" vertical="bottom"/>
    </xf>
    <xf numFmtId="49" fontId="4" fillId="3" borderId="7" applyNumberFormat="1" applyFont="1" applyFill="1" applyBorder="1" applyAlignment="1" applyProtection="0">
      <alignment horizontal="right" vertical="bottom"/>
    </xf>
    <xf numFmtId="49" fontId="6" fillId="3" borderId="9" applyNumberFormat="1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left" vertical="bottom"/>
    </xf>
    <xf numFmtId="59" fontId="4" fillId="3" borderId="7" applyNumberFormat="1" applyFont="1" applyFill="1" applyBorder="1" applyAlignment="1" applyProtection="0">
      <alignment horizontal="right" vertical="bottom"/>
    </xf>
    <xf numFmtId="59" fontId="4" fillId="3" borderId="1" applyNumberFormat="1" applyFont="1" applyFill="1" applyBorder="1" applyAlignment="1" applyProtection="0">
      <alignment horizontal="right" vertical="bottom"/>
    </xf>
    <xf numFmtId="49" fontId="4" fillId="3" borderId="7" applyNumberFormat="1" applyFont="1" applyFill="1" applyBorder="1" applyAlignment="1" applyProtection="0">
      <alignment horizontal="left" vertical="bottom"/>
    </xf>
    <xf numFmtId="59" fontId="4" fillId="3" borderId="5" applyNumberFormat="1" applyFont="1" applyFill="1" applyBorder="1" applyAlignment="1" applyProtection="0">
      <alignment vertical="bottom"/>
    </xf>
    <xf numFmtId="49" fontId="4" fillId="3" borderId="1" applyNumberFormat="1" applyFont="1" applyFill="1" applyBorder="1" applyAlignment="1" applyProtection="0">
      <alignment horizontal="right" vertical="bottom"/>
    </xf>
    <xf numFmtId="49" fontId="4" fillId="3" borderId="5" applyNumberFormat="1" applyFont="1" applyFill="1" applyBorder="1" applyAlignment="1" applyProtection="0">
      <alignment horizontal="right"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3" borderId="13" applyNumberFormat="0" applyFont="1" applyFill="1" applyBorder="1" applyAlignment="1" applyProtection="0">
      <alignment vertical="bottom"/>
    </xf>
    <xf numFmtId="49" fontId="4" fillId="3" borderId="14" applyNumberFormat="1" applyFont="1" applyFill="1" applyBorder="1" applyAlignment="1" applyProtection="0">
      <alignment horizontal="right" vertical="bottom"/>
    </xf>
    <xf numFmtId="49" fontId="4" fillId="3" borderId="9" applyNumberFormat="1" applyFont="1" applyFill="1" applyBorder="1" applyAlignment="1" applyProtection="0">
      <alignment horizontal="left" vertical="bottom"/>
    </xf>
    <xf numFmtId="0" fontId="4" fillId="3" borderId="12" applyNumberFormat="0" applyFont="1" applyFill="1" applyBorder="1" applyAlignment="1" applyProtection="0">
      <alignment vertical="bottom"/>
    </xf>
    <xf numFmtId="49" fontId="4" fillId="3" borderId="2" applyNumberFormat="1" applyFont="1" applyFill="1" applyBorder="1" applyAlignment="1" applyProtection="0">
      <alignment horizontal="left" vertical="bottom"/>
    </xf>
    <xf numFmtId="49" fontId="4" fillId="3" borderId="6" applyNumberFormat="1" applyFont="1" applyFill="1" applyBorder="1" applyAlignment="1" applyProtection="0">
      <alignment horizontal="left" vertical="bottom"/>
    </xf>
    <xf numFmtId="49" fontId="4" fillId="6" borderId="5" applyNumberFormat="1" applyFont="1" applyFill="1" applyBorder="1" applyAlignment="1" applyProtection="0">
      <alignment horizontal="right" vertical="bottom"/>
    </xf>
    <xf numFmtId="0" fontId="4" fillId="6" borderId="5" applyNumberFormat="1" applyFont="1" applyFill="1" applyBorder="1" applyAlignment="1" applyProtection="0">
      <alignment horizontal="right" vertical="bottom"/>
    </xf>
    <xf numFmtId="0" fontId="4" fillId="6" borderId="5" applyNumberFormat="0" applyFont="1" applyFill="1" applyBorder="1" applyAlignment="1" applyProtection="0">
      <alignment horizontal="left" vertical="bottom"/>
    </xf>
    <xf numFmtId="59" fontId="4" fillId="6" borderId="5" applyNumberFormat="1" applyFont="1" applyFill="1" applyBorder="1" applyAlignment="1" applyProtection="0">
      <alignment horizontal="right" vertical="bottom"/>
    </xf>
    <xf numFmtId="0" fontId="4" fillId="3" borderId="10" applyNumberFormat="0" applyFont="1" applyFill="1" applyBorder="1" applyAlignment="1" applyProtection="0">
      <alignment horizontal="right" vertical="bottom"/>
    </xf>
    <xf numFmtId="0" fontId="4" fillId="3" borderId="6" applyNumberFormat="0" applyFont="1" applyFill="1" applyBorder="1" applyAlignment="1" applyProtection="0">
      <alignment horizontal="right" vertical="bottom"/>
    </xf>
    <xf numFmtId="49" fontId="4" fillId="3" borderId="3" applyNumberFormat="1" applyFont="1" applyFill="1" applyBorder="1" applyAlignment="1" applyProtection="0">
      <alignment horizontal="right" vertical="bottom"/>
    </xf>
    <xf numFmtId="59" fontId="4" fillId="3" borderId="6" applyNumberFormat="1" applyFont="1" applyFill="1" applyBorder="1" applyAlignment="1" applyProtection="0">
      <alignment vertical="bottom"/>
    </xf>
    <xf numFmtId="59" fontId="5" fillId="3" borderId="5" applyNumberFormat="1" applyFont="1" applyFill="1" applyBorder="1" applyAlignment="1" applyProtection="0">
      <alignment vertical="bottom"/>
    </xf>
    <xf numFmtId="0" fontId="3" fillId="3" borderId="5" applyNumberFormat="0" applyFont="1" applyFill="1" applyBorder="1" applyAlignment="1" applyProtection="0">
      <alignment vertical="bottom"/>
    </xf>
    <xf numFmtId="0" fontId="3" fillId="3" borderId="9" applyNumberFormat="0" applyFont="1" applyFill="1" applyBorder="1" applyAlignment="1" applyProtection="0">
      <alignment vertical="bottom"/>
    </xf>
    <xf numFmtId="0" fontId="3" fillId="3" borderId="3" applyNumberFormat="0" applyFont="1" applyFill="1" applyBorder="1" applyAlignment="1" applyProtection="0">
      <alignment vertical="bottom"/>
    </xf>
    <xf numFmtId="0" fontId="4" fillId="3" borderId="7" applyNumberFormat="0" applyFont="1" applyFill="1" applyBorder="1" applyAlignment="1" applyProtection="0">
      <alignment horizontal="right" vertical="bottom"/>
    </xf>
    <xf numFmtId="49" fontId="5" fillId="4" borderId="5" applyNumberFormat="1" applyFont="1" applyFill="1" applyBorder="1" applyAlignment="1" applyProtection="0">
      <alignment horizontal="right" vertical="center"/>
    </xf>
    <xf numFmtId="49" fontId="4" fillId="3" borderId="12" applyNumberFormat="1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bottom" wrapText="1"/>
    </xf>
    <xf numFmtId="0" fontId="7" fillId="3" borderId="5" applyNumberFormat="0" applyFont="1" applyFill="1" applyBorder="1" applyAlignment="1" applyProtection="0">
      <alignment vertical="bottom"/>
    </xf>
    <xf numFmtId="49" fontId="5" fillId="3" borderId="5" applyNumberFormat="1" applyFont="1" applyFill="1" applyBorder="1" applyAlignment="1" applyProtection="0">
      <alignment vertical="bottom"/>
    </xf>
    <xf numFmtId="49" fontId="4" fillId="3" borderId="11" applyNumberFormat="1" applyFont="1" applyFill="1" applyBorder="1" applyAlignment="1" applyProtection="0">
      <alignment vertical="bottom" wrapText="1"/>
    </xf>
    <xf numFmtId="0" fontId="4" fillId="3" borderId="3" applyNumberFormat="0" applyFont="1" applyFill="1" applyBorder="1" applyAlignment="1" applyProtection="0">
      <alignment vertical="bottom" wrapText="1"/>
    </xf>
    <xf numFmtId="49" fontId="7" fillId="3" borderId="5" applyNumberFormat="1" applyFont="1" applyFill="1" applyBorder="1" applyAlignment="1" applyProtection="0">
      <alignment vertical="bottom"/>
    </xf>
    <xf numFmtId="0" fontId="4" fillId="3" borderId="3" applyNumberFormat="0" applyFont="1" applyFill="1" applyBorder="1" applyAlignment="1" applyProtection="0">
      <alignment horizontal="right" vertical="bottom"/>
    </xf>
    <xf numFmtId="0" fontId="0" fillId="3" borderId="3" applyNumberFormat="0" applyFont="1" applyFill="1" applyBorder="1" applyAlignment="1" applyProtection="0">
      <alignment horizontal="right" vertical="bottom"/>
    </xf>
    <xf numFmtId="49" fontId="8" fillId="3" borderId="3" applyNumberFormat="1" applyFont="1" applyFill="1" applyBorder="1" applyAlignment="1" applyProtection="0">
      <alignment vertical="bottom"/>
    </xf>
    <xf numFmtId="49" fontId="0" fillId="3" borderId="6" applyNumberFormat="1" applyFont="1" applyFill="1" applyBorder="1" applyAlignment="1" applyProtection="0">
      <alignment vertical="bottom"/>
    </xf>
    <xf numFmtId="0" fontId="0" fillId="3" borderId="3" applyNumberFormat="1" applyFont="1" applyFill="1" applyBorder="1" applyAlignment="1" applyProtection="0">
      <alignment vertical="bottom"/>
    </xf>
    <xf numFmtId="49" fontId="9" fillId="3" borderId="5" applyNumberFormat="1" applyFont="1" applyFill="1" applyBorder="1" applyAlignment="1" applyProtection="0">
      <alignment vertical="bottom"/>
    </xf>
    <xf numFmtId="0" fontId="0" fillId="3" borderId="9" applyNumberFormat="1" applyFont="1" applyFill="1" applyBorder="1" applyAlignment="1" applyProtection="0">
      <alignment vertical="bottom"/>
    </xf>
    <xf numFmtId="49" fontId="0" fillId="3" borderId="10" applyNumberFormat="1" applyFont="1" applyFill="1" applyBorder="1" applyAlignment="1" applyProtection="0">
      <alignment vertical="bottom"/>
    </xf>
    <xf numFmtId="49" fontId="0" fillId="3" borderId="3" applyNumberFormat="1" applyFont="1" applyFill="1" applyBorder="1" applyAlignment="1" applyProtection="0">
      <alignment vertical="bottom"/>
    </xf>
    <xf numFmtId="0" fontId="8" fillId="3" borderId="3" applyNumberFormat="0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horizontal="left" vertical="bottom"/>
    </xf>
    <xf numFmtId="49" fontId="10" fillId="3" borderId="5" applyNumberFormat="1" applyFont="1" applyFill="1" applyBorder="1" applyAlignment="1" applyProtection="0">
      <alignment vertical="bottom"/>
    </xf>
    <xf numFmtId="49" fontId="9" fillId="3" borderId="15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9" fillId="3" borderId="1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fe2f3"/>
      <rgbColor rgb="ffaaaaaa"/>
      <rgbColor rgb="ffffffff"/>
      <rgbColor rgb="fff4cccc"/>
      <rgbColor rgb="fffff2cc"/>
      <rgbColor rgb="ffefefef"/>
      <rgbColor rgb="ff0a010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76"/>
  <sheetViews>
    <sheetView workbookViewId="0" showGridLines="0" defaultGridColor="1"/>
  </sheetViews>
  <sheetFormatPr defaultColWidth="14.4" defaultRowHeight="15" customHeight="1" outlineLevelRow="0" outlineLevelCol="0"/>
  <cols>
    <col min="1" max="1" width="3.60156" style="1" customWidth="1"/>
    <col min="2" max="2" width="37.8125" style="1" customWidth="1"/>
    <col min="3" max="3" width="15.2109" style="1" customWidth="1"/>
    <col min="4" max="4" width="21.2109" style="1" customWidth="1"/>
    <col min="5" max="5" width="19.2109" style="1" customWidth="1"/>
    <col min="6" max="6" width="16.6016" style="1" customWidth="1"/>
    <col min="7" max="9" width="14.4219" style="1" customWidth="1"/>
    <col min="10" max="10" width="43.6016" style="1" customWidth="1"/>
    <col min="11" max="27" width="14.4219" style="1" customWidth="1"/>
    <col min="28" max="16384" width="14.4219" style="1" customWidth="1"/>
  </cols>
  <sheetData>
    <row r="1" ht="15.75" customHeight="1">
      <c r="A1" t="s" s="2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5.75" customHeight="1">
      <c r="A2" s="6"/>
      <c r="B2" t="s" s="7">
        <v>1</v>
      </c>
      <c r="C2" s="8"/>
      <c r="D2" s="5"/>
      <c r="E2" s="9"/>
      <c r="F2" s="9"/>
      <c r="G2" s="5"/>
      <c r="H2" s="10"/>
      <c r="I2" s="10"/>
      <c r="J2" s="11"/>
      <c r="K2" s="11"/>
      <c r="L2" s="1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5.75" customHeight="1">
      <c r="A3" s="12"/>
      <c r="B3" t="s" s="13">
        <v>2</v>
      </c>
      <c r="C3" s="14"/>
      <c r="D3" s="15"/>
      <c r="E3" t="s" s="13">
        <v>3</v>
      </c>
      <c r="F3" s="16"/>
      <c r="G3" s="15"/>
      <c r="H3" s="17"/>
      <c r="I3" s="17"/>
      <c r="J3" s="17"/>
      <c r="K3" s="17"/>
      <c r="L3" s="17"/>
      <c r="M3" s="1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5.75" customHeight="1">
      <c r="A4" s="12"/>
      <c r="B4" t="s" s="13">
        <v>4</v>
      </c>
      <c r="C4" s="16"/>
      <c r="D4" s="18"/>
      <c r="E4" s="19"/>
      <c r="F4" s="20"/>
      <c r="G4" s="5"/>
      <c r="H4" s="21"/>
      <c r="I4" s="22"/>
      <c r="J4" s="17"/>
      <c r="K4" s="17"/>
      <c r="L4" s="17"/>
      <c r="M4" s="18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5.75" customHeight="1">
      <c r="A5" s="12"/>
      <c r="B5" t="s" s="13">
        <v>5</v>
      </c>
      <c r="C5" s="16"/>
      <c r="D5" s="18"/>
      <c r="E5" t="s" s="23">
        <v>6</v>
      </c>
      <c r="F5" s="14"/>
      <c r="G5" s="18"/>
      <c r="H5" s="24"/>
      <c r="I5" s="25"/>
      <c r="J5" s="17"/>
      <c r="K5" s="17"/>
      <c r="L5" s="17"/>
      <c r="M5" s="1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5.75" customHeight="1">
      <c r="A6" s="12"/>
      <c r="B6" t="s" s="13">
        <v>7</v>
      </c>
      <c r="C6" s="16"/>
      <c r="D6" s="18"/>
      <c r="E6" t="s" s="23">
        <v>8</v>
      </c>
      <c r="F6" t="s" s="26">
        <v>9</v>
      </c>
      <c r="G6" s="18"/>
      <c r="H6" s="24"/>
      <c r="I6" s="25"/>
      <c r="J6" s="17"/>
      <c r="K6" s="17"/>
      <c r="L6" s="17"/>
      <c r="M6" s="1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15.75" customHeight="1">
      <c r="A7" s="5"/>
      <c r="B7" t="s" s="27">
        <v>10</v>
      </c>
      <c r="C7" s="28"/>
      <c r="D7" s="18"/>
      <c r="E7" s="5"/>
      <c r="F7" s="19"/>
      <c r="G7" s="5"/>
      <c r="H7" s="24"/>
      <c r="I7" s="25"/>
      <c r="J7" s="17"/>
      <c r="K7" s="17"/>
      <c r="L7" s="17"/>
      <c r="M7" s="1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75" customHeight="1">
      <c r="A8" s="5"/>
      <c r="B8" s="11"/>
      <c r="C8" s="29"/>
      <c r="D8" s="11"/>
      <c r="E8" s="11"/>
      <c r="F8" s="11"/>
      <c r="G8" s="11"/>
      <c r="H8" s="30"/>
      <c r="I8" s="25"/>
      <c r="J8" s="17"/>
      <c r="K8" s="17"/>
      <c r="L8" s="17"/>
      <c r="M8" s="1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15.75" customHeight="1">
      <c r="A9" s="12"/>
      <c r="B9" t="s" s="31">
        <v>11</v>
      </c>
      <c r="C9" t="s" s="32">
        <v>12</v>
      </c>
      <c r="D9" t="s" s="32">
        <v>13</v>
      </c>
      <c r="E9" t="s" s="32">
        <v>14</v>
      </c>
      <c r="F9" t="s" s="32">
        <v>15</v>
      </c>
      <c r="G9" t="s" s="32">
        <v>16</v>
      </c>
      <c r="H9" s="33"/>
      <c r="I9" s="34"/>
      <c r="J9" s="35"/>
      <c r="K9" s="35"/>
      <c r="L9" s="3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15.75" customHeight="1">
      <c r="A10" s="5"/>
      <c r="B10" t="s" s="36">
        <v>17</v>
      </c>
      <c r="C10" s="14"/>
      <c r="D10" t="s" s="37">
        <v>18</v>
      </c>
      <c r="E10" t="s" s="38">
        <v>19</v>
      </c>
      <c r="F10" t="s" s="38">
        <v>20</v>
      </c>
      <c r="G10" s="39">
        <f>SUM(VLOOKUP(D10,$B$62:$C$65,2,FALSE)+VLOOKUP(F10,$B$69:$C$73,2,FALSE)+6.25)*C10</f>
        <v>0</v>
      </c>
      <c r="H10" s="33"/>
      <c r="I10" s="3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15.75" customHeight="1">
      <c r="A11" s="5"/>
      <c r="B11" t="s" s="40">
        <v>17</v>
      </c>
      <c r="C11" s="14"/>
      <c r="D11" t="s" s="41">
        <v>18</v>
      </c>
      <c r="E11" t="s" s="42">
        <v>19</v>
      </c>
      <c r="F11" t="s" s="42">
        <v>20</v>
      </c>
      <c r="G11" s="43">
        <f>SUM(VLOOKUP(D11,$B$62:$C$65,2,FALSE)+VLOOKUP(F11,$B$69:$C$73,2,FALSE)+6.25)*C11</f>
        <v>0</v>
      </c>
      <c r="H11" s="17"/>
      <c r="I11" s="34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15.75" customHeight="1">
      <c r="A12" s="5"/>
      <c r="B12" t="s" s="40">
        <v>21</v>
      </c>
      <c r="C12" s="14"/>
      <c r="D12" t="s" s="41">
        <v>18</v>
      </c>
      <c r="E12" t="s" s="42">
        <v>19</v>
      </c>
      <c r="F12" t="s" s="42">
        <v>20</v>
      </c>
      <c r="G12" s="43">
        <f>SUM(VLOOKUP(D12,$B$62:$C$65,2,FALSE)+VLOOKUP(F12,$B$69:$C$73,2,FALSE)+6.75)*C12</f>
        <v>0</v>
      </c>
      <c r="H12" s="17"/>
      <c r="I12" s="3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15.75" customHeight="1">
      <c r="A13" s="5"/>
      <c r="B13" t="s" s="40">
        <v>21</v>
      </c>
      <c r="C13" s="14"/>
      <c r="D13" t="s" s="41">
        <v>18</v>
      </c>
      <c r="E13" t="s" s="42">
        <v>19</v>
      </c>
      <c r="F13" t="s" s="42">
        <v>20</v>
      </c>
      <c r="G13" s="44">
        <f>SUM(VLOOKUP(D13,$B$62:$C$65,2,FALSE)+VLOOKUP(F13,$B$69:$C$73,2,FALSE)+6.75)*C13</f>
        <v>0</v>
      </c>
      <c r="H13" s="17"/>
      <c r="I13" s="34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ht="15.75" customHeight="1">
      <c r="A14" s="5"/>
      <c r="B14" t="s" s="40">
        <v>22</v>
      </c>
      <c r="C14" s="14"/>
      <c r="D14" t="s" s="41">
        <v>18</v>
      </c>
      <c r="E14" t="s" s="42">
        <v>23</v>
      </c>
      <c r="F14" t="s" s="45">
        <v>24</v>
      </c>
      <c r="G14" s="46">
        <f>SUM(VLOOKUP(D14,$B$62:$C$65,2,FALSE)+7.25)*C14</f>
        <v>0</v>
      </c>
      <c r="H14" s="17"/>
      <c r="I14" s="34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ht="15.75" customHeight="1">
      <c r="A15" s="5"/>
      <c r="B15" t="s" s="47">
        <v>22</v>
      </c>
      <c r="C15" s="14"/>
      <c r="D15" t="s" s="41">
        <v>18</v>
      </c>
      <c r="E15" t="s" s="42">
        <v>23</v>
      </c>
      <c r="F15" t="s" s="45">
        <v>24</v>
      </c>
      <c r="G15" s="46">
        <f>SUM(VLOOKUP(D15,$B$62:$C$65,2,FALSE)+7.25)*C15</f>
        <v>0</v>
      </c>
      <c r="H15" s="17"/>
      <c r="I15" s="3"/>
      <c r="J15" s="11"/>
      <c r="K15" s="4"/>
      <c r="L15" s="4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ht="15.75" customHeight="1">
      <c r="A16" s="12"/>
      <c r="B16" t="s" s="48">
        <v>25</v>
      </c>
      <c r="C16" s="14"/>
      <c r="D16" t="s" s="41">
        <v>18</v>
      </c>
      <c r="E16" t="s" s="42">
        <v>19</v>
      </c>
      <c r="F16" t="s" s="42">
        <v>20</v>
      </c>
      <c r="G16" s="39">
        <f>SUM(VLOOKUP(D16,$B$62:$C$65,2,FALSE)+VLOOKUP(F16,$B$69:$C$73,2,FALSE)+6.25)*C16</f>
        <v>0</v>
      </c>
      <c r="H16" s="33"/>
      <c r="I16" s="17"/>
      <c r="J16" s="17"/>
      <c r="K16" s="18"/>
      <c r="L16" s="12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</row>
    <row r="17" ht="15.75" customHeight="1">
      <c r="A17" s="5"/>
      <c r="B17" t="s" s="51">
        <v>26</v>
      </c>
      <c r="C17" s="14"/>
      <c r="D17" t="s" s="52">
        <v>27</v>
      </c>
      <c r="E17" t="s" s="42">
        <v>19</v>
      </c>
      <c r="F17" t="s" s="42">
        <v>20</v>
      </c>
      <c r="G17" s="43">
        <f>SUM(VLOOKUP(F17,$B$69:$C$73,2,FALSE)+6.5)*C17</f>
        <v>0</v>
      </c>
      <c r="H17" s="17"/>
      <c r="I17" s="53"/>
      <c r="J17" s="35"/>
      <c r="K17" s="4"/>
      <c r="L17" s="4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ht="15.75" customHeight="1">
      <c r="A18" s="12"/>
      <c r="B18" t="s" s="48">
        <v>28</v>
      </c>
      <c r="C18" s="14"/>
      <c r="D18" t="s" s="52">
        <v>29</v>
      </c>
      <c r="E18" t="s" s="42">
        <v>19</v>
      </c>
      <c r="F18" t="s" s="42">
        <v>20</v>
      </c>
      <c r="G18" s="43">
        <f>SUM(VLOOKUP(F18,$B$69:$C$73,2,FALSE)+6.25)*C18</f>
        <v>0</v>
      </c>
      <c r="H18" s="33"/>
      <c r="I18" s="34"/>
      <c r="J18" s="4"/>
      <c r="K18" s="4"/>
      <c r="L18" s="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ht="15.75" customHeight="1">
      <c r="A19" s="12"/>
      <c r="B19" t="s" s="48">
        <v>30</v>
      </c>
      <c r="C19" s="14"/>
      <c r="D19" t="s" s="52">
        <v>29</v>
      </c>
      <c r="E19" t="s" s="42">
        <v>19</v>
      </c>
      <c r="F19" t="s" s="42">
        <v>20</v>
      </c>
      <c r="G19" s="43">
        <f>SUM(VLOOKUP(F19,$B$69:$C$73,2,FALSE)+6.25)*C19</f>
        <v>0</v>
      </c>
      <c r="H19" s="33"/>
      <c r="I19" s="3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ht="15.75" customHeight="1">
      <c r="A20" s="5"/>
      <c r="B20" t="s" s="36">
        <v>31</v>
      </c>
      <c r="C20" s="14"/>
      <c r="D20" t="s" s="52">
        <v>32</v>
      </c>
      <c r="E20" t="s" s="42">
        <v>33</v>
      </c>
      <c r="F20" t="s" s="42">
        <v>20</v>
      </c>
      <c r="G20" s="43">
        <f>SUM(VLOOKUP(F20,$B$69:$C$73,2,FALSE)+6.5)*C20</f>
        <v>0</v>
      </c>
      <c r="H20" s="33"/>
      <c r="I20" s="3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ht="15.75" customHeight="1">
      <c r="A21" s="5"/>
      <c r="B21" t="s" s="40">
        <v>34</v>
      </c>
      <c r="C21" s="14"/>
      <c r="D21" t="s" s="52">
        <v>18</v>
      </c>
      <c r="E21" t="s" s="42">
        <v>19</v>
      </c>
      <c r="F21" t="s" s="42">
        <v>20</v>
      </c>
      <c r="G21" s="43">
        <f>SUM(VLOOKUP(D21,$B$62:$C$66,2,FALSE)+VLOOKUP(F21,$B$69:$C$73,2,FALSE)+5.75)*C21</f>
        <v>0</v>
      </c>
      <c r="H21" s="33"/>
      <c r="I21" s="3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ht="15.75" customHeight="1">
      <c r="A22" s="5"/>
      <c r="B22" t="s" s="47">
        <v>35</v>
      </c>
      <c r="C22" s="14"/>
      <c r="D22" t="s" s="54">
        <v>18</v>
      </c>
      <c r="E22" t="s" s="55">
        <v>19</v>
      </c>
      <c r="F22" t="s" s="55">
        <v>20</v>
      </c>
      <c r="G22" s="44">
        <f>SUM(VLOOKUP(D22,$B$62:$C$65,2,FALSE)+VLOOKUP(F22,$B$69:$C$73,2,FALSE)+5.75)*C22</f>
        <v>0</v>
      </c>
      <c r="H22" s="33"/>
      <c r="I22" s="3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ht="15.75" customHeight="1">
      <c r="A23" s="12"/>
      <c r="B23" t="s" s="56">
        <v>36</v>
      </c>
      <c r="C23" s="57">
        <f>SUM(C10:C22)</f>
        <v>0</v>
      </c>
      <c r="D23" s="58"/>
      <c r="E23" s="58"/>
      <c r="F23" s="58"/>
      <c r="G23" s="59">
        <f>SUM(G10:G22)</f>
        <v>0</v>
      </c>
      <c r="H23" s="53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ht="15.75" customHeight="1">
      <c r="A24" s="5"/>
      <c r="B24" s="60"/>
      <c r="C24" s="35"/>
      <c r="D24" s="35"/>
      <c r="E24" s="35"/>
      <c r="F24" s="35"/>
      <c r="G24" s="21"/>
      <c r="H24" s="4"/>
      <c r="I24" s="4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ht="15.75" customHeight="1">
      <c r="A25" s="5"/>
      <c r="B25" s="61"/>
      <c r="C25" s="4"/>
      <c r="D25" s="4"/>
      <c r="E25" s="4"/>
      <c r="F25" t="s" s="62">
        <v>37</v>
      </c>
      <c r="G25" s="63">
        <f>SUM(VLOOKUP(F6,$B$75:$C$76,2,FALSE))</f>
        <v>300</v>
      </c>
      <c r="H25" s="11"/>
      <c r="I25" s="11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15.75" customHeight="1">
      <c r="A26" s="12"/>
      <c r="B26" s="33"/>
      <c r="C26" s="8"/>
      <c r="D26" s="4"/>
      <c r="E26" s="4"/>
      <c r="F26" t="s" s="23">
        <v>38</v>
      </c>
      <c r="G26" s="64">
        <f>G25+G23</f>
        <v>300</v>
      </c>
      <c r="H26" s="65"/>
      <c r="I26" s="65"/>
      <c r="J26" s="66"/>
      <c r="K26" s="67"/>
      <c r="L26" s="6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15.75" customHeight="1">
      <c r="A27" s="12"/>
      <c r="B27" s="33"/>
      <c r="C27" s="33"/>
      <c r="D27" s="34"/>
      <c r="E27" s="4"/>
      <c r="F27" s="68"/>
      <c r="G27" s="65"/>
      <c r="H27" s="65"/>
      <c r="I27" s="65"/>
      <c r="J27" s="66"/>
      <c r="K27" s="67"/>
      <c r="L27" s="6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15.75" customHeight="1">
      <c r="A28" s="12"/>
      <c r="B28" t="s" s="69">
        <v>39</v>
      </c>
      <c r="C28" t="s" s="70">
        <v>40</v>
      </c>
      <c r="D28" s="5"/>
      <c r="E28" s="5"/>
      <c r="F28" s="5"/>
      <c r="G28" s="19"/>
      <c r="H28" s="35"/>
      <c r="I28" s="35"/>
      <c r="J28" s="4"/>
      <c r="K28" s="4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ht="15.75" customHeight="1">
      <c r="A29" s="5"/>
      <c r="B29" s="19"/>
      <c r="C29" t="s" s="71">
        <v>41</v>
      </c>
      <c r="D29" s="5"/>
      <c r="E29" s="5"/>
      <c r="F29" s="5"/>
      <c r="G29" s="5"/>
      <c r="H29" s="4"/>
      <c r="I29" s="4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15.75" customHeight="1">
      <c r="A30" s="5"/>
      <c r="B30" s="5"/>
      <c r="C30" t="s" s="71">
        <v>42</v>
      </c>
      <c r="D30" s="5"/>
      <c r="E30" s="5"/>
      <c r="F30" s="5"/>
      <c r="G30" s="5"/>
      <c r="H30" s="4"/>
      <c r="I30" s="4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ht="15.75" customHeight="1">
      <c r="A31" s="5"/>
      <c r="B31" s="5"/>
      <c r="C31" t="s" s="55">
        <v>43</v>
      </c>
      <c r="D31" s="5"/>
      <c r="E31" s="5"/>
      <c r="F31" s="5"/>
      <c r="G31" s="5"/>
      <c r="H31" s="4"/>
      <c r="I31" s="4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5.75" customHeight="1">
      <c r="A32" s="5"/>
      <c r="B32" s="12"/>
      <c r="C32" t="s" s="72">
        <v>44</v>
      </c>
      <c r="D32" s="18"/>
      <c r="E32" s="5"/>
      <c r="F32" s="5"/>
      <c r="G32" s="5"/>
      <c r="H32" s="4"/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5.75" customHeight="1">
      <c r="A33" s="5"/>
      <c r="B33" s="5"/>
      <c r="C33" s="20"/>
      <c r="D33" s="5"/>
      <c r="E33" s="5"/>
      <c r="F33" s="5"/>
      <c r="G33" s="5"/>
      <c r="H33" s="4"/>
      <c r="I33" s="4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5.75" customHeight="1">
      <c r="A34" s="5"/>
      <c r="B34" s="12"/>
      <c r="C34" s="73"/>
      <c r="D34" s="18"/>
      <c r="E34" s="5"/>
      <c r="F34" s="5"/>
      <c r="G34" s="5"/>
      <c r="H34" s="4"/>
      <c r="I34" s="4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5.75" customHeight="1">
      <c r="A35" s="5"/>
      <c r="B35" s="12"/>
      <c r="C35" t="s" s="74">
        <v>45</v>
      </c>
      <c r="D35" s="18"/>
      <c r="E35" s="5"/>
      <c r="F35" s="5"/>
      <c r="G35" s="5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5.75" customHeight="1">
      <c r="A36" s="5"/>
      <c r="B36" s="5"/>
      <c r="C36" t="s" s="75">
        <v>46</v>
      </c>
      <c r="D36" s="5"/>
      <c r="E36" s="5"/>
      <c r="F36" s="5"/>
      <c r="G36" s="5"/>
      <c r="H36" s="76"/>
      <c r="I36" s="76"/>
      <c r="J36" s="76"/>
      <c r="K36" s="76"/>
      <c r="L36" s="7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5.75" customHeight="1">
      <c r="A37" s="5"/>
      <c r="B37" s="12"/>
      <c r="C37" t="s" s="72">
        <v>47</v>
      </c>
      <c r="D37" s="18"/>
      <c r="E37" s="5"/>
      <c r="F37" s="5"/>
      <c r="G37" s="5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5.75" customHeight="1">
      <c r="A38" s="5"/>
      <c r="B38" s="5"/>
      <c r="C38" s="20"/>
      <c r="D38" s="5"/>
      <c r="E38" s="5"/>
      <c r="F38" s="5"/>
      <c r="G38" s="5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5.75" customHeight="1">
      <c r="A39" s="5"/>
      <c r="B39" s="12"/>
      <c r="C39" t="s" s="77">
        <v>48</v>
      </c>
      <c r="D39" s="18"/>
      <c r="E39" s="5"/>
      <c r="F39" s="5"/>
      <c r="G39" s="5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ht="15.75" customHeight="1">
      <c r="A40" s="78"/>
      <c r="B40" s="78"/>
      <c r="C40" s="35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ht="15.75" customHeight="1">
      <c r="A41" s="79"/>
      <c r="B41" s="7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15.75" customHeight="1">
      <c r="A42" s="79"/>
      <c r="B42" s="7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ht="15.75" customHeight="1">
      <c r="A43" s="79"/>
      <c r="B43" s="7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ht="15.75" customHeight="1">
      <c r="A44" s="79"/>
      <c r="B44" s="7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ht="15.75" customHeight="1">
      <c r="A45" s="79"/>
      <c r="B45" s="7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ht="15.75" customHeight="1">
      <c r="A46" s="79"/>
      <c r="B46" s="7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ht="15.75" customHeight="1">
      <c r="A47" s="79"/>
      <c r="B47" s="7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15.75" customHeight="1">
      <c r="A61" s="5"/>
      <c r="B61" t="s" s="80">
        <v>49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5.75" customHeight="1">
      <c r="A62" s="5"/>
      <c r="B62" t="s" s="81">
        <v>18</v>
      </c>
      <c r="C62" s="82">
        <v>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5.75" customHeight="1">
      <c r="A63" s="12"/>
      <c r="B63" t="s" s="83">
        <v>50</v>
      </c>
      <c r="C63" s="84">
        <v>0.5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5.75" customHeight="1">
      <c r="A64" s="12"/>
      <c r="B64" t="s" s="83">
        <v>51</v>
      </c>
      <c r="C64" s="84">
        <v>0.5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5.75" customHeight="1">
      <c r="A65" s="5"/>
      <c r="B65" t="s" s="85">
        <v>52</v>
      </c>
      <c r="C65" s="82">
        <v>0.5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5.75" customHeight="1">
      <c r="A66" s="5"/>
      <c r="B66" t="s" s="86">
        <v>29</v>
      </c>
      <c r="C66" s="82"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5.75" customHeight="1">
      <c r="A67" s="5"/>
      <c r="B67" s="87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5.75" customHeight="1">
      <c r="A68" s="5"/>
      <c r="B68" t="s" s="80">
        <v>15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5.75" customHeight="1">
      <c r="A69" s="5"/>
      <c r="B69" t="s" s="81">
        <v>53</v>
      </c>
      <c r="C69" s="82">
        <v>0.75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5.75" customHeight="1">
      <c r="A70" s="12"/>
      <c r="B70" t="s" s="88">
        <v>54</v>
      </c>
      <c r="C70" s="84">
        <v>0.75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5.75" customHeight="1">
      <c r="A71" s="12"/>
      <c r="B71" t="s" s="89">
        <v>55</v>
      </c>
      <c r="C71" s="84">
        <v>0.75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5.75" customHeight="1">
      <c r="A72" s="12"/>
      <c r="B72" t="s" s="89">
        <v>56</v>
      </c>
      <c r="C72" s="84">
        <v>0.75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5.75" customHeight="1">
      <c r="A73" s="12"/>
      <c r="B73" t="s" s="89">
        <v>20</v>
      </c>
      <c r="C73" s="84"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5.75" customHeight="1">
      <c r="A74" s="5"/>
      <c r="B74" s="1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5.75" customHeight="1">
      <c r="A75" s="5"/>
      <c r="B75" t="s" s="81">
        <v>9</v>
      </c>
      <c r="C75" s="82">
        <v>300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5.75" customHeight="1">
      <c r="A76" s="12"/>
      <c r="B76" t="s" s="90">
        <v>57</v>
      </c>
      <c r="C76" s="84">
        <v>30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</sheetData>
  <mergeCells count="23">
    <mergeCell ref="F5:G5"/>
    <mergeCell ref="F6:G6"/>
    <mergeCell ref="J16:L16"/>
    <mergeCell ref="C6:D6"/>
    <mergeCell ref="B26:C26"/>
    <mergeCell ref="C35:G35"/>
    <mergeCell ref="C36:G36"/>
    <mergeCell ref="B28:B39"/>
    <mergeCell ref="C28:G28"/>
    <mergeCell ref="C29:G29"/>
    <mergeCell ref="C30:G30"/>
    <mergeCell ref="C31:G31"/>
    <mergeCell ref="C32:G33"/>
    <mergeCell ref="C34:G34"/>
    <mergeCell ref="C37:G38"/>
    <mergeCell ref="C39:G39"/>
    <mergeCell ref="A1:A39"/>
    <mergeCell ref="B2:G2"/>
    <mergeCell ref="C3:D3"/>
    <mergeCell ref="F3:G3"/>
    <mergeCell ref="C4:G4"/>
    <mergeCell ref="C5:D5"/>
    <mergeCell ref="C7:G7"/>
  </mergeCells>
  <dataValidations count="12">
    <dataValidation type="list" allowBlank="1" showInputMessage="1" showErrorMessage="1" sqref="F5">
      <formula1>"Wedding,Corporate Event,Private Party"</formula1>
    </dataValidation>
    <dataValidation type="list" allowBlank="1" showInputMessage="1" showErrorMessage="1" sqref="F6">
      <formula1>"Full Service Catering,Drop-Off/Grab &amp; Go"</formula1>
    </dataValidation>
    <dataValidation type="list" allowBlank="1" showInputMessage="1" showErrorMessage="1" sqref="D10:D16 D22">
      <formula1>"Classic Milk (Dairy),Oat Milk,Macadamia Nut Milk,Soy Milk"</formula1>
    </dataValidation>
    <dataValidation type="list" allowBlank="1" showInputMessage="1" showErrorMessage="1" sqref="E10:E13 E16:E17 E21:E22">
      <formula1>"Regular Sweet (70%),Half Sweet (50%),Less Sweet (30%),No Sweet (0%),Extra Sweet(100%)"</formula1>
    </dataValidation>
    <dataValidation type="list" allowBlank="1" showInputMessage="1" showErrorMessage="1" sqref="F10:F13 F16:F22">
      <formula1>"Honey Boba,Crystal Boba,Aloe Vera,Lychee Jelly,No Toppings"</formula1>
    </dataValidation>
    <dataValidation type="list" allowBlank="1" showInputMessage="1" showErrorMessage="1" sqref="E14:E15">
      <formula1>"Regular Sweet (Set sweetness only)"</formula1>
    </dataValidation>
    <dataValidation type="list" allowBlank="1" showInputMessage="1" showErrorMessage="1" sqref="F14:F15">
      <formula1>"Honey Boba &amp; Creme Brulee (already included)"</formula1>
    </dataValidation>
    <dataValidation type="list" allowBlank="1" showInputMessage="1" showErrorMessage="1" sqref="D18:D19">
      <formula1>"No Milk"</formula1>
    </dataValidation>
    <dataValidation type="list" allowBlank="1" showInputMessage="1" showErrorMessage="1" sqref="E18:E19">
      <formula1>"Regular Sweet (70%),Less Sweet (30%)"</formula1>
    </dataValidation>
    <dataValidation type="list" allowBlank="1" showInputMessage="1" showErrorMessage="1" sqref="D20">
      <formula1>"Rice Milk"</formula1>
    </dataValidation>
    <dataValidation type="list" allowBlank="1" showInputMessage="1" showErrorMessage="1" sqref="E20">
      <formula1>"Regular Sweet (Set Sweetness only)"</formula1>
    </dataValidation>
    <dataValidation type="list" allowBlank="1" showInputMessage="1" showErrorMessage="1" sqref="D21">
      <formula1>"Classic Milk (Dairy),Oat Milk,Macadamia Nut Milk,Soy Milk,No Milk"</formula1>
    </dataValidation>
  </dataValidations>
  <pageMargins left="0.25" right="0.25" top="0.75" bottom="0.75" header="0" footer="0"/>
  <pageSetup firstPageNumber="1" fitToHeight="1" fitToWidth="1" scale="100" useFirstPageNumber="0" orientation="landscape" pageOrder="overThenDown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"/>
  <sheetViews>
    <sheetView workbookViewId="0" showGridLines="0" defaultGridColor="1"/>
  </sheetViews>
  <sheetFormatPr defaultColWidth="14.4" defaultRowHeight="15" customHeight="1" outlineLevelRow="0" outlineLevelCol="0"/>
  <cols>
    <col min="1" max="1" width="18.8125" style="91" customWidth="1"/>
    <col min="2" max="5" width="14.4219" style="91" customWidth="1"/>
    <col min="6" max="16384" width="14.4219" style="91" customWidth="1"/>
  </cols>
  <sheetData>
    <row r="1" ht="13.75" customHeight="1">
      <c r="A1" t="s" s="81">
        <v>18</v>
      </c>
      <c r="B1" s="82">
        <v>0</v>
      </c>
      <c r="C1" s="5"/>
      <c r="D1" s="5"/>
      <c r="E1" s="5"/>
    </row>
    <row r="2" ht="15" customHeight="1">
      <c r="A2" t="s" s="92">
        <v>50</v>
      </c>
      <c r="B2" s="84">
        <v>0.5</v>
      </c>
      <c r="C2" s="5"/>
      <c r="D2" s="5"/>
      <c r="E2" s="5"/>
    </row>
    <row r="3" ht="15" customHeight="1">
      <c r="A3" t="s" s="92">
        <v>51</v>
      </c>
      <c r="B3" s="84">
        <v>0.5</v>
      </c>
      <c r="C3" s="5"/>
      <c r="D3" s="5"/>
      <c r="E3" s="5"/>
    </row>
    <row r="4" ht="13.75" customHeight="1">
      <c r="A4" t="s" s="85">
        <v>52</v>
      </c>
      <c r="B4" s="82">
        <v>0.5</v>
      </c>
      <c r="C4" s="5"/>
      <c r="D4" s="5"/>
      <c r="E4" s="5"/>
    </row>
    <row r="5" ht="13.75" customHeight="1">
      <c r="A5" s="5"/>
      <c r="B5" s="5"/>
      <c r="C5" s="5"/>
      <c r="D5" s="5"/>
      <c r="E5" s="5"/>
    </row>
    <row r="6" ht="13.75" customHeight="1">
      <c r="A6" s="5"/>
      <c r="B6" s="5"/>
      <c r="C6" s="5"/>
      <c r="D6" s="5"/>
      <c r="E6" s="5"/>
    </row>
    <row r="7" ht="13.75" customHeight="1">
      <c r="A7" s="5"/>
      <c r="B7" s="5"/>
      <c r="C7" s="5"/>
      <c r="D7" s="5"/>
      <c r="E7" s="5"/>
    </row>
    <row r="8" ht="13.75" customHeight="1">
      <c r="A8" s="5"/>
      <c r="B8" s="5"/>
      <c r="C8" s="5"/>
      <c r="D8" s="5"/>
      <c r="E8" s="5"/>
    </row>
    <row r="9" ht="13.75" customHeight="1">
      <c r="A9" s="5"/>
      <c r="B9" s="5"/>
      <c r="C9" s="5"/>
      <c r="D9" s="5"/>
      <c r="E9" s="5"/>
    </row>
    <row r="10" ht="13.75" customHeight="1">
      <c r="A10" s="5"/>
      <c r="B10" s="5"/>
      <c r="C10" s="5"/>
      <c r="D10" s="5"/>
      <c r="E10" s="5"/>
    </row>
  </sheetData>
  <dataValidations count="1">
    <dataValidation type="list" allowBlank="1" showInputMessage="1" showErrorMessage="1" sqref="D6">
      <formula1>"Classic Milk (Dairy),Oat Milk,Macadamia Nut Milk,Soy Milk"</formula1>
    </dataValidation>
  </dataValidation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